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2"/>
  </bookViews>
  <sheets>
    <sheet name="Income" sheetId="1" r:id="rId1"/>
    <sheet name="Balance Sheet" sheetId="2" r:id="rId2"/>
    <sheet name="Changes in Equity" sheetId="3" r:id="rId3"/>
    <sheet name="Cash Flow" sheetId="4" r:id="rId4"/>
  </sheets>
  <definedNames/>
  <calcPr fullCalcOnLoad="1"/>
</workbook>
</file>

<file path=xl/sharedStrings.xml><?xml version="1.0" encoding="utf-8"?>
<sst xmlns="http://schemas.openxmlformats.org/spreadsheetml/2006/main" count="144" uniqueCount="105">
  <si>
    <t>KAWAN FOOD BHD</t>
  </si>
  <si>
    <t>Condensed Consolidated Income Statements</t>
  </si>
  <si>
    <t>RM</t>
  </si>
  <si>
    <t>3 months ended</t>
  </si>
  <si>
    <t>Revenue</t>
  </si>
  <si>
    <t>Gross profit</t>
  </si>
  <si>
    <t>Cost of sales</t>
  </si>
  <si>
    <t>Other income</t>
  </si>
  <si>
    <t>Administrative expenses</t>
  </si>
  <si>
    <t>Finance costs</t>
  </si>
  <si>
    <t>Profit before taxation</t>
  </si>
  <si>
    <t>Income tax expense</t>
  </si>
  <si>
    <t>Profit for the period</t>
  </si>
  <si>
    <t>Earning per Share</t>
  </si>
  <si>
    <t xml:space="preserve">     Basic earnings per share (sen)</t>
  </si>
  <si>
    <t xml:space="preserve">     Diluted earning per share (sen)</t>
  </si>
  <si>
    <t>Condensed Consolidated Balance Sheet</t>
  </si>
  <si>
    <t>As at</t>
  </si>
  <si>
    <t>31.12.2005</t>
  </si>
  <si>
    <t>Property, plant and equipment</t>
  </si>
  <si>
    <t>Deferred tax assets</t>
  </si>
  <si>
    <t>Inventories</t>
  </si>
  <si>
    <t>Trade and other receivables</t>
  </si>
  <si>
    <t>Tax recoverable</t>
  </si>
  <si>
    <t>Cash and cash equivalents</t>
  </si>
  <si>
    <t>Trade and other payables</t>
  </si>
  <si>
    <t>Taxation</t>
  </si>
  <si>
    <t>Equity</t>
  </si>
  <si>
    <t>Share capital</t>
  </si>
  <si>
    <t>Reserves</t>
  </si>
  <si>
    <t>Total equity attributable to shareholders of the Company</t>
  </si>
  <si>
    <t>Deferred tax liabilities</t>
  </si>
  <si>
    <t xml:space="preserve">Net increase in cash and cash equivalents </t>
  </si>
  <si>
    <t>Cash and cash equivalents at 1 January</t>
  </si>
  <si>
    <t xml:space="preserve">Cash and cash equivalents at 31 March </t>
  </si>
  <si>
    <t>31.3.2006</t>
  </si>
  <si>
    <t>31.3.2005</t>
  </si>
  <si>
    <t>As at 31 March 2006</t>
  </si>
  <si>
    <t>Condensed Consolidated Statement of Changes in Equity</t>
  </si>
  <si>
    <t>Capital</t>
  </si>
  <si>
    <t>Share</t>
  </si>
  <si>
    <t xml:space="preserve">Non </t>
  </si>
  <si>
    <t>Distributable</t>
  </si>
  <si>
    <t>Premium</t>
  </si>
  <si>
    <t>Profits</t>
  </si>
  <si>
    <t>Retained</t>
  </si>
  <si>
    <t>Total</t>
  </si>
  <si>
    <t>At 1 January 2006</t>
  </si>
  <si>
    <t>At 31 March 2006</t>
  </si>
  <si>
    <t>Condensed Consolidated Cash Flow Statement</t>
  </si>
  <si>
    <t xml:space="preserve">The Condensed Consolidated Income Statements should be read in conjunction with the audited financial statements for the year ended 31 December 2005 and the accompanying explanatory notes attached to the interim financial statements. </t>
  </si>
  <si>
    <t>unaudited</t>
  </si>
  <si>
    <t>Assets</t>
  </si>
  <si>
    <t>Investment property</t>
  </si>
  <si>
    <t>Total non-current assets</t>
  </si>
  <si>
    <t>Total current assets</t>
  </si>
  <si>
    <t>Total assets</t>
  </si>
  <si>
    <t>Liabilities</t>
  </si>
  <si>
    <t>Long term borrowings</t>
  </si>
  <si>
    <t>Total non-current liabilities</t>
  </si>
  <si>
    <t>Total current liabilities</t>
  </si>
  <si>
    <t>Total equity and liabilities</t>
  </si>
  <si>
    <t>Short term borrowings</t>
  </si>
  <si>
    <t>Total liabilities</t>
  </si>
  <si>
    <t>Net cash used in investing activities</t>
  </si>
  <si>
    <t>Net cash from financing activities</t>
  </si>
  <si>
    <t>For the Three-Months Period Ended 31 March 2006 - Unaudited</t>
  </si>
  <si>
    <t xml:space="preserve">    equity holders of the parent (RM)</t>
  </si>
  <si>
    <t>At 1 June 2005</t>
  </si>
  <si>
    <t>Issue of shares:</t>
  </si>
  <si>
    <t>-Acquisition of subsidiaries</t>
  </si>
  <si>
    <t>-Public issue</t>
  </si>
  <si>
    <t>Share issue expenses</t>
  </si>
  <si>
    <t>Net profit for the financial year</t>
  </si>
  <si>
    <t>Interim dividend paid - 30.12.2005</t>
  </si>
  <si>
    <t>At 31 December 2005</t>
  </si>
  <si>
    <t>N/A</t>
  </si>
  <si>
    <t>N/A - not applicable</t>
  </si>
  <si>
    <t>Prepaid lease payment</t>
  </si>
  <si>
    <t>Attributable to:</t>
  </si>
  <si>
    <t>Shareholders of the Company</t>
  </si>
  <si>
    <t>(restated)</t>
  </si>
  <si>
    <t>Net assets per share attributable to</t>
  </si>
  <si>
    <t>Attributable to shareholders of the Company</t>
  </si>
  <si>
    <t>Share issuance expenses</t>
  </si>
  <si>
    <t>Total recognised income and expense</t>
  </si>
  <si>
    <t>Cash and cash equivalents at the end of the financial period comprise the following:</t>
  </si>
  <si>
    <t xml:space="preserve">As at </t>
  </si>
  <si>
    <t>Cash and bank balances</t>
  </si>
  <si>
    <t>Deposits pledged to a licensed bank</t>
  </si>
  <si>
    <t>A9</t>
  </si>
  <si>
    <t>Selling &amp; distribution expenses</t>
  </si>
  <si>
    <t>B5</t>
  </si>
  <si>
    <t>B13</t>
  </si>
  <si>
    <t xml:space="preserve">As Kawan Food Berhad was listed on 8 August 2005, no comparative figures are available as this is the first set of Consolidated Financial Statements for the first quarter announced by the Company. </t>
  </si>
  <si>
    <t>(Company No: 640445-V)</t>
  </si>
  <si>
    <t>(Incorporated in Malaysia)</t>
  </si>
  <si>
    <t>For the Three-Month Period Ended 31 March 2006 - Unaudited</t>
  </si>
  <si>
    <t>Note</t>
  </si>
  <si>
    <t>Net cash from operating activities</t>
  </si>
  <si>
    <t>for the period</t>
  </si>
  <si>
    <t>Expense recognised directly in equity</t>
  </si>
  <si>
    <t xml:space="preserve">The Condensed Consolidated Balance Sheet should be read in conjunction with the audited financial statements for the year ended 31 December 2005 and the accompanying explanatory notes attached to the interim financial statements. </t>
  </si>
  <si>
    <t xml:space="preserve">The Condensed Consolidated Statement of Changes in Equity should be read in conjunction with the audited financial statements for the year ended 31 December 2005 and the accompanying explanatory notes attached to the interim financial statements. </t>
  </si>
  <si>
    <t xml:space="preserve">The Condensed Consolidated Cash Flow Statement should be read in conjunction with the audited financial statements for the year ended 31 December 2005 and the accompanying explanatory notes attached to the interim financial statements. </t>
  </si>
</sst>
</file>

<file path=xl/styles.xml><?xml version="1.0" encoding="utf-8"?>
<styleSheet xmlns="http://schemas.openxmlformats.org/spreadsheetml/2006/main">
  <numFmts count="24">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s>
  <fonts count="9">
    <font>
      <sz val="10"/>
      <name val="Arial"/>
      <family val="0"/>
    </font>
    <font>
      <sz val="12"/>
      <name val="Times New Roman"/>
      <family val="1"/>
    </font>
    <font>
      <b/>
      <sz val="12"/>
      <name val="Times New Roman"/>
      <family val="1"/>
    </font>
    <font>
      <i/>
      <sz val="12"/>
      <name val="Times New Roman"/>
      <family val="1"/>
    </font>
    <font>
      <sz val="8"/>
      <name val="Arial"/>
      <family val="0"/>
    </font>
    <font>
      <sz val="10"/>
      <name val="Times New Roman"/>
      <family val="1"/>
    </font>
    <font>
      <b/>
      <sz val="10"/>
      <name val="Times New Roman"/>
      <family val="1"/>
    </font>
    <font>
      <b/>
      <i/>
      <sz val="12"/>
      <name val="Times New Roman"/>
      <family val="1"/>
    </font>
    <font>
      <u val="single"/>
      <sz val="12"/>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171" fontId="2" fillId="0" borderId="0" xfId="15" applyFont="1" applyAlignment="1">
      <alignment/>
    </xf>
    <xf numFmtId="171" fontId="1" fillId="0" borderId="1" xfId="15" applyFont="1" applyBorder="1" applyAlignment="1">
      <alignment/>
    </xf>
    <xf numFmtId="171" fontId="1" fillId="0" borderId="0" xfId="15" applyFont="1" applyAlignment="1">
      <alignment/>
    </xf>
    <xf numFmtId="171" fontId="1" fillId="0" borderId="0" xfId="15" applyFont="1" applyBorder="1" applyAlignment="1">
      <alignment/>
    </xf>
    <xf numFmtId="171" fontId="2" fillId="0" borderId="2" xfId="15" applyFont="1" applyBorder="1" applyAlignment="1">
      <alignment/>
    </xf>
    <xf numFmtId="179" fontId="1" fillId="0" borderId="0" xfId="15" applyNumberFormat="1" applyFont="1" applyAlignment="1">
      <alignment/>
    </xf>
    <xf numFmtId="179" fontId="2" fillId="0" borderId="0" xfId="15" applyNumberFormat="1" applyFont="1" applyBorder="1" applyAlignment="1">
      <alignment/>
    </xf>
    <xf numFmtId="179" fontId="2" fillId="0" borderId="0" xfId="15" applyNumberFormat="1" applyFont="1" applyAlignment="1">
      <alignment/>
    </xf>
    <xf numFmtId="179" fontId="1" fillId="0" borderId="2" xfId="15" applyNumberFormat="1" applyFont="1" applyBorder="1" applyAlignment="1">
      <alignment/>
    </xf>
    <xf numFmtId="179" fontId="2" fillId="0" borderId="0" xfId="15" applyNumberFormat="1" applyFont="1" applyAlignment="1">
      <alignment horizontal="center"/>
    </xf>
    <xf numFmtId="179" fontId="1" fillId="0" borderId="0" xfId="15" applyNumberFormat="1" applyFont="1" applyFill="1" applyAlignment="1">
      <alignment/>
    </xf>
    <xf numFmtId="179" fontId="1" fillId="0" borderId="1" xfId="15" applyNumberFormat="1" applyFont="1" applyBorder="1" applyAlignment="1">
      <alignment/>
    </xf>
    <xf numFmtId="179" fontId="2" fillId="0" borderId="2" xfId="15" applyNumberFormat="1" applyFont="1" applyBorder="1" applyAlignment="1">
      <alignment/>
    </xf>
    <xf numFmtId="179" fontId="1" fillId="0" borderId="0" xfId="15" applyNumberFormat="1" applyFont="1" applyBorder="1" applyAlignment="1">
      <alignment/>
    </xf>
    <xf numFmtId="179" fontId="1" fillId="0" borderId="3" xfId="15" applyNumberFormat="1" applyFont="1" applyBorder="1" applyAlignment="1">
      <alignment/>
    </xf>
    <xf numFmtId="179" fontId="1" fillId="0" borderId="4" xfId="15" applyNumberFormat="1" applyFont="1" applyBorder="1" applyAlignment="1">
      <alignment/>
    </xf>
    <xf numFmtId="0" fontId="1" fillId="0" borderId="0" xfId="0" applyFont="1" applyAlignment="1" quotePrefix="1">
      <alignment/>
    </xf>
    <xf numFmtId="171" fontId="1" fillId="0" borderId="0" xfId="15" applyFont="1" applyFill="1" applyAlignment="1">
      <alignment/>
    </xf>
    <xf numFmtId="171" fontId="1" fillId="0" borderId="0" xfId="15" applyFont="1" applyFill="1" applyAlignment="1">
      <alignment horizontal="center"/>
    </xf>
    <xf numFmtId="171" fontId="1" fillId="0" borderId="0" xfId="15" applyFont="1" applyFill="1" applyAlignment="1">
      <alignment/>
    </xf>
    <xf numFmtId="0" fontId="5" fillId="0" borderId="0" xfId="0" applyFont="1" applyAlignment="1">
      <alignment horizontal="justify" vertical="top"/>
    </xf>
    <xf numFmtId="0" fontId="5" fillId="0" borderId="0" xfId="0" applyFont="1" applyAlignment="1">
      <alignment/>
    </xf>
    <xf numFmtId="0" fontId="6" fillId="0" borderId="0" xfId="0" applyFont="1" applyAlignment="1">
      <alignment vertical="top"/>
    </xf>
    <xf numFmtId="0" fontId="5" fillId="0" borderId="0" xfId="0" applyFont="1" applyAlignment="1">
      <alignment vertical="top"/>
    </xf>
    <xf numFmtId="0" fontId="1" fillId="0" borderId="0" xfId="0" applyFont="1" applyFill="1" applyBorder="1" applyAlignment="1">
      <alignment/>
    </xf>
    <xf numFmtId="0" fontId="1" fillId="0" borderId="0" xfId="0" applyFont="1" applyFill="1" applyAlignment="1">
      <alignment/>
    </xf>
    <xf numFmtId="171" fontId="1" fillId="0" borderId="4" xfId="15" applyFont="1" applyBorder="1" applyAlignment="1">
      <alignment/>
    </xf>
    <xf numFmtId="171" fontId="1" fillId="0" borderId="2" xfId="15" applyFont="1" applyBorder="1" applyAlignment="1">
      <alignment/>
    </xf>
    <xf numFmtId="2" fontId="1" fillId="0" borderId="4" xfId="0" applyNumberFormat="1" applyFont="1" applyFill="1" applyBorder="1" applyAlignment="1">
      <alignment/>
    </xf>
    <xf numFmtId="179" fontId="2" fillId="0" borderId="0" xfId="15" applyNumberFormat="1" applyFont="1" applyBorder="1" applyAlignment="1">
      <alignment horizontal="center"/>
    </xf>
    <xf numFmtId="179" fontId="1" fillId="0" borderId="2" xfId="15"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0" xfId="0" applyFont="1" applyAlignment="1">
      <alignment horizontal="center"/>
    </xf>
    <xf numFmtId="0" fontId="5" fillId="0" borderId="0" xfId="0" applyFont="1" applyAlignment="1">
      <alignment horizontal="justify" vertical="top"/>
    </xf>
    <xf numFmtId="179" fontId="2"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8"/>
  <sheetViews>
    <sheetView workbookViewId="0" topLeftCell="A1">
      <selection activeCell="D5" sqref="D5"/>
    </sheetView>
  </sheetViews>
  <sheetFormatPr defaultColWidth="9.140625" defaultRowHeight="12.75"/>
  <cols>
    <col min="1" max="1" width="33.7109375" style="1" customWidth="1"/>
    <col min="2" max="2" width="6.140625" style="1" customWidth="1"/>
    <col min="3" max="4" width="13.7109375" style="1" customWidth="1"/>
    <col min="5" max="5" width="1.7109375" style="1" customWidth="1"/>
    <col min="6" max="7" width="13.7109375" style="1" customWidth="1"/>
    <col min="8" max="16384" width="9.140625" style="1" customWidth="1"/>
  </cols>
  <sheetData>
    <row r="1" s="2" customFormat="1" ht="15.75">
      <c r="A1" s="2" t="s">
        <v>0</v>
      </c>
    </row>
    <row r="2" s="2" customFormat="1" ht="15.75">
      <c r="A2" s="2" t="s">
        <v>95</v>
      </c>
    </row>
    <row r="3" s="2" customFormat="1" ht="15.75">
      <c r="A3" s="2" t="s">
        <v>96</v>
      </c>
    </row>
    <row r="4" s="2" customFormat="1" ht="15.75"/>
    <row r="5" s="4" customFormat="1" ht="15.75">
      <c r="A5" s="36" t="s">
        <v>1</v>
      </c>
    </row>
    <row r="6" s="4" customFormat="1" ht="15.75">
      <c r="A6" s="36" t="s">
        <v>97</v>
      </c>
    </row>
    <row r="8" spans="3:7" s="2" customFormat="1" ht="15.75">
      <c r="C8" s="38" t="s">
        <v>3</v>
      </c>
      <c r="D8" s="38"/>
      <c r="F8" s="38" t="s">
        <v>3</v>
      </c>
      <c r="G8" s="38"/>
    </row>
    <row r="9" spans="2:7" s="3" customFormat="1" ht="15.75">
      <c r="B9" s="3" t="s">
        <v>98</v>
      </c>
      <c r="C9" s="3" t="s">
        <v>35</v>
      </c>
      <c r="D9" s="3" t="s">
        <v>36</v>
      </c>
      <c r="F9" s="3" t="str">
        <f>C9</f>
        <v>31.3.2006</v>
      </c>
      <c r="G9" s="3" t="str">
        <f>D9</f>
        <v>31.3.2005</v>
      </c>
    </row>
    <row r="10" spans="3:7" s="3" customFormat="1" ht="15.75">
      <c r="C10" s="3" t="s">
        <v>2</v>
      </c>
      <c r="D10" s="3" t="s">
        <v>2</v>
      </c>
      <c r="F10" s="3" t="s">
        <v>2</v>
      </c>
      <c r="G10" s="3" t="s">
        <v>2</v>
      </c>
    </row>
    <row r="11" spans="1:7" s="2" customFormat="1" ht="15.75">
      <c r="A11" s="2" t="s">
        <v>4</v>
      </c>
      <c r="B11" s="3" t="s">
        <v>90</v>
      </c>
      <c r="C11" s="10">
        <v>12438918</v>
      </c>
      <c r="D11" s="7">
        <v>0</v>
      </c>
      <c r="E11" s="7"/>
      <c r="F11" s="10">
        <f>C11</f>
        <v>12438918</v>
      </c>
      <c r="G11" s="5">
        <v>0</v>
      </c>
    </row>
    <row r="12" spans="1:7" ht="15.75">
      <c r="A12" s="1" t="s">
        <v>6</v>
      </c>
      <c r="C12" s="16">
        <v>-7195066</v>
      </c>
      <c r="D12" s="6">
        <v>0</v>
      </c>
      <c r="E12" s="7"/>
      <c r="F12" s="16">
        <f>C12</f>
        <v>-7195066</v>
      </c>
      <c r="G12" s="6">
        <v>0</v>
      </c>
    </row>
    <row r="13" spans="1:7" s="2" customFormat="1" ht="15.75">
      <c r="A13" s="2" t="s">
        <v>5</v>
      </c>
      <c r="C13" s="10">
        <f>SUM(C11:C12)</f>
        <v>5243852</v>
      </c>
      <c r="D13" s="7">
        <f>SUM(D11:D12)</f>
        <v>0</v>
      </c>
      <c r="E13" s="7"/>
      <c r="F13" s="10">
        <f>SUM(F11:F12)</f>
        <v>5243852</v>
      </c>
      <c r="G13" s="5">
        <f>SUM(G11:G12)</f>
        <v>0</v>
      </c>
    </row>
    <row r="14" spans="3:7" ht="15.75">
      <c r="C14" s="7"/>
      <c r="D14" s="7"/>
      <c r="E14" s="7"/>
      <c r="F14" s="7"/>
      <c r="G14" s="7"/>
    </row>
    <row r="15" spans="1:7" ht="15.75">
      <c r="A15" s="1" t="s">
        <v>7</v>
      </c>
      <c r="C15" s="10">
        <v>168374</v>
      </c>
      <c r="D15" s="7">
        <v>0</v>
      </c>
      <c r="E15" s="7"/>
      <c r="F15" s="10">
        <f>C15</f>
        <v>168374</v>
      </c>
      <c r="G15" s="7">
        <v>0</v>
      </c>
    </row>
    <row r="16" spans="1:7" ht="15.75">
      <c r="A16" s="1" t="s">
        <v>91</v>
      </c>
      <c r="C16" s="10">
        <v>-1635079</v>
      </c>
      <c r="D16" s="7">
        <v>0</v>
      </c>
      <c r="E16" s="7"/>
      <c r="F16" s="10">
        <f>C16</f>
        <v>-1635079</v>
      </c>
      <c r="G16" s="7">
        <v>0</v>
      </c>
    </row>
    <row r="17" spans="1:7" ht="15.75">
      <c r="A17" s="1" t="s">
        <v>8</v>
      </c>
      <c r="C17" s="18">
        <v>-1187105</v>
      </c>
      <c r="D17" s="8">
        <v>0</v>
      </c>
      <c r="E17" s="8"/>
      <c r="F17" s="18">
        <f>C17</f>
        <v>-1187105</v>
      </c>
      <c r="G17" s="8">
        <v>0</v>
      </c>
    </row>
    <row r="18" spans="1:7" ht="15.75">
      <c r="A18" s="1" t="s">
        <v>9</v>
      </c>
      <c r="C18" s="16">
        <v>-67501</v>
      </c>
      <c r="D18" s="6">
        <v>0</v>
      </c>
      <c r="E18" s="8"/>
      <c r="F18" s="16">
        <f>C18</f>
        <v>-67501</v>
      </c>
      <c r="G18" s="6">
        <v>0</v>
      </c>
    </row>
    <row r="19" spans="1:7" s="2" customFormat="1" ht="15.75">
      <c r="A19" s="2" t="s">
        <v>10</v>
      </c>
      <c r="C19" s="10">
        <f>SUM(C13:C18)</f>
        <v>2522541</v>
      </c>
      <c r="D19" s="7">
        <f>SUM(D13:D18)</f>
        <v>0</v>
      </c>
      <c r="E19" s="7"/>
      <c r="F19" s="10">
        <f>SUM(F13:F18)</f>
        <v>2522541</v>
      </c>
      <c r="G19" s="5">
        <f>SUM(G13:G18)</f>
        <v>0</v>
      </c>
    </row>
    <row r="20" spans="3:7" ht="15.75">
      <c r="C20" s="7"/>
      <c r="D20" s="7"/>
      <c r="E20" s="7"/>
      <c r="F20" s="7"/>
      <c r="G20" s="7"/>
    </row>
    <row r="21" spans="1:7" ht="15.75">
      <c r="A21" s="1" t="s">
        <v>11</v>
      </c>
      <c r="B21" s="3" t="s">
        <v>92</v>
      </c>
      <c r="C21" s="10">
        <v>-505297</v>
      </c>
      <c r="D21" s="7">
        <v>0</v>
      </c>
      <c r="E21" s="7"/>
      <c r="F21" s="10">
        <f>C21</f>
        <v>-505297</v>
      </c>
      <c r="G21" s="7">
        <v>0</v>
      </c>
    </row>
    <row r="22" spans="1:7" s="2" customFormat="1" ht="16.5" thickBot="1">
      <c r="A22" s="2" t="s">
        <v>12</v>
      </c>
      <c r="C22" s="13">
        <f>SUM(C19:C21)</f>
        <v>2017244</v>
      </c>
      <c r="D22" s="32">
        <f>SUM(D19:D21)</f>
        <v>0</v>
      </c>
      <c r="E22" s="7"/>
      <c r="F22" s="13">
        <f>SUM(F19:F21)</f>
        <v>2017244</v>
      </c>
      <c r="G22" s="9">
        <f>SUM(G19:G21)</f>
        <v>0</v>
      </c>
    </row>
    <row r="23" spans="3:7" ht="16.5" thickTop="1">
      <c r="C23" s="7"/>
      <c r="D23" s="7"/>
      <c r="E23" s="7"/>
      <c r="F23" s="7"/>
      <c r="G23" s="7"/>
    </row>
    <row r="24" spans="1:7" ht="15.75">
      <c r="A24" s="2" t="s">
        <v>79</v>
      </c>
      <c r="C24" s="7"/>
      <c r="D24" s="7"/>
      <c r="E24" s="7"/>
      <c r="F24" s="7"/>
      <c r="G24" s="7"/>
    </row>
    <row r="25" spans="1:7" ht="16.5" thickBot="1">
      <c r="A25" s="1" t="s">
        <v>80</v>
      </c>
      <c r="C25" s="20">
        <v>2017244</v>
      </c>
      <c r="D25" s="31">
        <v>0</v>
      </c>
      <c r="E25" s="7"/>
      <c r="F25" s="20">
        <v>2017244</v>
      </c>
      <c r="G25" s="31">
        <v>0</v>
      </c>
    </row>
    <row r="26" spans="3:7" ht="16.5" thickTop="1">
      <c r="C26" s="7"/>
      <c r="D26" s="7"/>
      <c r="E26" s="7"/>
      <c r="F26" s="7"/>
      <c r="G26" s="7"/>
    </row>
    <row r="27" spans="1:7" ht="15.75">
      <c r="A27" s="2" t="s">
        <v>13</v>
      </c>
      <c r="C27" s="7"/>
      <c r="D27" s="7"/>
      <c r="E27" s="7"/>
      <c r="F27" s="7"/>
      <c r="G27" s="7"/>
    </row>
    <row r="28" spans="1:7" ht="15.75">
      <c r="A28" s="1" t="s">
        <v>14</v>
      </c>
      <c r="B28" s="3" t="s">
        <v>93</v>
      </c>
      <c r="C28" s="24">
        <v>2.52</v>
      </c>
      <c r="D28" s="22">
        <v>0</v>
      </c>
      <c r="E28" s="22"/>
      <c r="F28" s="23">
        <v>2.52</v>
      </c>
      <c r="G28" s="22">
        <v>0</v>
      </c>
    </row>
    <row r="29" spans="1:7" ht="15.75">
      <c r="A29" s="1" t="s">
        <v>15</v>
      </c>
      <c r="C29" s="23" t="s">
        <v>76</v>
      </c>
      <c r="D29" s="23" t="s">
        <v>76</v>
      </c>
      <c r="E29" s="23"/>
      <c r="F29" s="23" t="s">
        <v>76</v>
      </c>
      <c r="G29" s="23" t="s">
        <v>76</v>
      </c>
    </row>
    <row r="31" ht="15.75">
      <c r="A31" s="1" t="s">
        <v>77</v>
      </c>
    </row>
    <row r="46" spans="1:7" s="25" customFormat="1" ht="27.75" customHeight="1">
      <c r="A46" s="39" t="s">
        <v>94</v>
      </c>
      <c r="B46" s="39"/>
      <c r="C46" s="39"/>
      <c r="D46" s="39"/>
      <c r="E46" s="39"/>
      <c r="F46" s="39"/>
      <c r="G46" s="39"/>
    </row>
    <row r="47" s="26" customFormat="1" ht="12.75"/>
    <row r="48" spans="1:7" s="26" customFormat="1" ht="30.75" customHeight="1">
      <c r="A48" s="39" t="s">
        <v>50</v>
      </c>
      <c r="B48" s="39"/>
      <c r="C48" s="39"/>
      <c r="D48" s="39"/>
      <c r="E48" s="39"/>
      <c r="F48" s="39"/>
      <c r="G48" s="39"/>
    </row>
  </sheetData>
  <mergeCells count="4">
    <mergeCell ref="C8:D8"/>
    <mergeCell ref="F8:G8"/>
    <mergeCell ref="A48:G48"/>
    <mergeCell ref="A46:G46"/>
  </mergeCells>
  <printOptions/>
  <pageMargins left="0.5511811023622047" right="0" top="0.5118110236220472" bottom="0.2362204724409449"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5"/>
  <sheetViews>
    <sheetView workbookViewId="0" topLeftCell="A43">
      <selection activeCell="A50" sqref="A50:D50"/>
    </sheetView>
  </sheetViews>
  <sheetFormatPr defaultColWidth="9.140625" defaultRowHeight="12.75"/>
  <cols>
    <col min="1" max="1" width="54.7109375" style="1" customWidth="1"/>
    <col min="2" max="2" width="6.140625" style="1" customWidth="1"/>
    <col min="3" max="4" width="14.7109375" style="1" customWidth="1"/>
    <col min="5" max="16384" width="9.140625" style="1" customWidth="1"/>
  </cols>
  <sheetData>
    <row r="1" s="2" customFormat="1" ht="15.75">
      <c r="A1" s="2" t="s">
        <v>0</v>
      </c>
    </row>
    <row r="2" s="2" customFormat="1" ht="15.75">
      <c r="A2" s="2" t="s">
        <v>95</v>
      </c>
    </row>
    <row r="3" s="2" customFormat="1" ht="15.75">
      <c r="A3" s="2" t="s">
        <v>96</v>
      </c>
    </row>
    <row r="4" s="2" customFormat="1" ht="15.75"/>
    <row r="5" s="4" customFormat="1" ht="15.75">
      <c r="A5" s="36" t="s">
        <v>16</v>
      </c>
    </row>
    <row r="6" s="4" customFormat="1" ht="15.75">
      <c r="A6" s="36" t="s">
        <v>37</v>
      </c>
    </row>
    <row r="7" spans="3:4" s="2" customFormat="1" ht="15.75">
      <c r="C7" s="3" t="s">
        <v>17</v>
      </c>
      <c r="D7" s="3" t="s">
        <v>17</v>
      </c>
    </row>
    <row r="8" spans="3:4" s="2" customFormat="1" ht="15.75">
      <c r="C8" s="3" t="s">
        <v>35</v>
      </c>
      <c r="D8" s="3" t="s">
        <v>18</v>
      </c>
    </row>
    <row r="9" spans="2:4" s="2" customFormat="1" ht="15.75">
      <c r="B9" s="3"/>
      <c r="C9" s="3" t="s">
        <v>2</v>
      </c>
      <c r="D9" s="3" t="s">
        <v>2</v>
      </c>
    </row>
    <row r="10" spans="2:4" s="2" customFormat="1" ht="15.75">
      <c r="B10" s="3"/>
      <c r="C10" s="3" t="s">
        <v>51</v>
      </c>
      <c r="D10" s="3" t="s">
        <v>51</v>
      </c>
    </row>
    <row r="11" spans="2:4" s="2" customFormat="1" ht="15.75">
      <c r="B11" s="3"/>
      <c r="C11" s="3"/>
      <c r="D11" s="3" t="s">
        <v>81</v>
      </c>
    </row>
    <row r="12" spans="1:4" s="2" customFormat="1" ht="15.75">
      <c r="A12" s="2" t="s">
        <v>52</v>
      </c>
      <c r="B12" s="3"/>
      <c r="C12" s="3"/>
      <c r="D12" s="3"/>
    </row>
    <row r="13" spans="1:4" ht="15.75">
      <c r="A13" s="1" t="s">
        <v>19</v>
      </c>
      <c r="C13" s="10">
        <v>22132801</v>
      </c>
      <c r="D13" s="10">
        <v>19288250</v>
      </c>
    </row>
    <row r="14" spans="1:4" ht="15.75">
      <c r="A14" s="1" t="s">
        <v>78</v>
      </c>
      <c r="C14" s="10">
        <v>9008187</v>
      </c>
      <c r="D14" s="10">
        <v>2981362</v>
      </c>
    </row>
    <row r="15" spans="1:4" s="30" customFormat="1" ht="15.75">
      <c r="A15" s="30" t="s">
        <v>53</v>
      </c>
      <c r="C15" s="15">
        <v>1015199</v>
      </c>
      <c r="D15" s="15">
        <v>1020891</v>
      </c>
    </row>
    <row r="16" spans="1:4" ht="15.75">
      <c r="A16" s="1" t="s">
        <v>20</v>
      </c>
      <c r="C16" s="10">
        <v>181667</v>
      </c>
      <c r="D16" s="10">
        <v>182464</v>
      </c>
    </row>
    <row r="17" spans="1:4" ht="15.75">
      <c r="A17" s="2" t="s">
        <v>54</v>
      </c>
      <c r="C17" s="19">
        <f>SUM(C13:C16)</f>
        <v>32337854</v>
      </c>
      <c r="D17" s="19">
        <f>SUM(D13:D16)</f>
        <v>23472967</v>
      </c>
    </row>
    <row r="18" spans="1:4" ht="15.75">
      <c r="A18" s="2"/>
      <c r="C18" s="11"/>
      <c r="D18" s="11"/>
    </row>
    <row r="19" spans="1:4" ht="15.75">
      <c r="A19" s="1" t="s">
        <v>21</v>
      </c>
      <c r="C19" s="10">
        <v>3021923</v>
      </c>
      <c r="D19" s="10">
        <v>3025024</v>
      </c>
    </row>
    <row r="20" spans="1:4" ht="15.75">
      <c r="A20" s="1" t="s">
        <v>22</v>
      </c>
      <c r="C20" s="10">
        <f>22717608-8110410</f>
        <v>14607198</v>
      </c>
      <c r="D20" s="10">
        <v>16260155</v>
      </c>
    </row>
    <row r="21" spans="1:4" ht="15.75">
      <c r="A21" s="1" t="s">
        <v>23</v>
      </c>
      <c r="C21" s="10">
        <v>1438500</v>
      </c>
      <c r="D21" s="10">
        <v>1225000</v>
      </c>
    </row>
    <row r="22" spans="1:4" ht="15.75">
      <c r="A22" s="1" t="s">
        <v>24</v>
      </c>
      <c r="C22" s="10">
        <v>10571045</v>
      </c>
      <c r="D22" s="10">
        <v>10533093</v>
      </c>
    </row>
    <row r="23" spans="1:4" ht="15.75">
      <c r="A23" s="2" t="s">
        <v>55</v>
      </c>
      <c r="C23" s="19">
        <f>SUM(C19:C22)</f>
        <v>29638666</v>
      </c>
      <c r="D23" s="19">
        <f>SUM(D19:D22)</f>
        <v>31043272</v>
      </c>
    </row>
    <row r="24" spans="3:4" ht="15.75">
      <c r="C24" s="10"/>
      <c r="D24" s="10"/>
    </row>
    <row r="25" spans="1:4" ht="16.5" thickBot="1">
      <c r="A25" s="2" t="s">
        <v>56</v>
      </c>
      <c r="C25" s="20">
        <f>C23+C17</f>
        <v>61976520</v>
      </c>
      <c r="D25" s="20">
        <f>D23+D17</f>
        <v>54516239</v>
      </c>
    </row>
    <row r="26" spans="3:4" ht="16.5" thickTop="1">
      <c r="C26" s="10"/>
      <c r="D26" s="10"/>
    </row>
    <row r="27" spans="1:4" ht="15.75">
      <c r="A27" s="2" t="s">
        <v>27</v>
      </c>
      <c r="C27" s="10"/>
      <c r="D27" s="10"/>
    </row>
    <row r="28" spans="1:4" ht="15.75">
      <c r="A28" s="1" t="s">
        <v>28</v>
      </c>
      <c r="C28" s="10">
        <f>'Changes in Equity'!C33</f>
        <v>40000000</v>
      </c>
      <c r="D28" s="10">
        <v>40000000</v>
      </c>
    </row>
    <row r="29" spans="1:4" ht="15.75">
      <c r="A29" s="1" t="s">
        <v>29</v>
      </c>
      <c r="C29" s="10">
        <f>'Changes in Equity'!D33+'Changes in Equity'!E33</f>
        <v>10143157</v>
      </c>
      <c r="D29" s="10">
        <v>8141743</v>
      </c>
    </row>
    <row r="30" spans="1:4" ht="15.75">
      <c r="A30" s="2" t="s">
        <v>30</v>
      </c>
      <c r="C30" s="19">
        <f>SUM(C28:C29)</f>
        <v>50143157</v>
      </c>
      <c r="D30" s="19">
        <f>SUM(D28:D29)</f>
        <v>48141743</v>
      </c>
    </row>
    <row r="31" spans="3:4" ht="15.75">
      <c r="C31" s="10"/>
      <c r="D31" s="10"/>
    </row>
    <row r="32" spans="1:4" ht="15.75">
      <c r="A32" s="2" t="s">
        <v>57</v>
      </c>
      <c r="C32" s="10"/>
      <c r="D32" s="10"/>
    </row>
    <row r="33" spans="1:4" s="30" customFormat="1" ht="15.75">
      <c r="A33" s="30" t="s">
        <v>58</v>
      </c>
      <c r="C33" s="15">
        <v>4040515</v>
      </c>
      <c r="D33" s="15">
        <v>0</v>
      </c>
    </row>
    <row r="34" spans="1:4" ht="15.75">
      <c r="A34" s="1" t="s">
        <v>31</v>
      </c>
      <c r="C34" s="10">
        <v>1609000</v>
      </c>
      <c r="D34" s="10">
        <v>1609000</v>
      </c>
    </row>
    <row r="35" spans="1:4" ht="15.75">
      <c r="A35" s="2" t="s">
        <v>59</v>
      </c>
      <c r="C35" s="19">
        <f>SUM(C33:C34)</f>
        <v>5649515</v>
      </c>
      <c r="D35" s="19">
        <f>SUM(D33:D34)</f>
        <v>1609000</v>
      </c>
    </row>
    <row r="36" spans="3:4" ht="15.75">
      <c r="C36" s="10"/>
      <c r="D36" s="10"/>
    </row>
    <row r="37" spans="1:4" ht="15.75">
      <c r="A37" s="1" t="s">
        <v>25</v>
      </c>
      <c r="C37" s="10">
        <f>5277228</f>
        <v>5277228</v>
      </c>
      <c r="D37" s="10">
        <v>4563496</v>
      </c>
    </row>
    <row r="38" spans="1:4" s="30" customFormat="1" ht="15.75">
      <c r="A38" s="30" t="s">
        <v>62</v>
      </c>
      <c r="C38" s="15">
        <v>906620</v>
      </c>
      <c r="D38" s="15">
        <v>0</v>
      </c>
    </row>
    <row r="39" spans="1:4" ht="15.75">
      <c r="A39" s="1" t="s">
        <v>26</v>
      </c>
      <c r="C39" s="10">
        <v>0</v>
      </c>
      <c r="D39" s="10">
        <v>202000</v>
      </c>
    </row>
    <row r="40" spans="1:4" ht="15.75">
      <c r="A40" s="2" t="s">
        <v>60</v>
      </c>
      <c r="C40" s="19">
        <f>SUM(C37:C39)</f>
        <v>6183848</v>
      </c>
      <c r="D40" s="19">
        <f>SUM(D37:D39)</f>
        <v>4765496</v>
      </c>
    </row>
    <row r="41" spans="3:4" s="2" customFormat="1" ht="15.75">
      <c r="C41" s="12"/>
      <c r="D41" s="12"/>
    </row>
    <row r="42" spans="1:4" ht="15.75">
      <c r="A42" s="2" t="s">
        <v>63</v>
      </c>
      <c r="C42" s="16">
        <f>C40+C35</f>
        <v>11833363</v>
      </c>
      <c r="D42" s="16">
        <f>D40+D35</f>
        <v>6374496</v>
      </c>
    </row>
    <row r="43" spans="3:4" s="2" customFormat="1" ht="15.75">
      <c r="C43" s="11"/>
      <c r="D43" s="11"/>
    </row>
    <row r="44" spans="1:4" ht="16.5" thickBot="1">
      <c r="A44" s="2" t="s">
        <v>61</v>
      </c>
      <c r="C44" s="20">
        <f>C42+C30</f>
        <v>61976520</v>
      </c>
      <c r="D44" s="20">
        <f>D42+D30</f>
        <v>54516239</v>
      </c>
    </row>
    <row r="45" ht="16.5" thickTop="1"/>
    <row r="46" ht="15.75">
      <c r="A46" s="2" t="s">
        <v>82</v>
      </c>
    </row>
    <row r="47" spans="1:4" ht="16.5" thickBot="1">
      <c r="A47" s="2" t="s">
        <v>67</v>
      </c>
      <c r="C47" s="33">
        <f>(C25-C42)/80000000</f>
        <v>0.6267894625</v>
      </c>
      <c r="D47" s="33">
        <f>(D25-D42)/80000000</f>
        <v>0.6017717875</v>
      </c>
    </row>
    <row r="48" spans="1:4" ht="16.5" thickTop="1">
      <c r="A48" s="2"/>
      <c r="C48" s="29"/>
      <c r="D48" s="29"/>
    </row>
    <row r="50" spans="1:7" s="26" customFormat="1" ht="41.25" customHeight="1">
      <c r="A50" s="39" t="s">
        <v>102</v>
      </c>
      <c r="B50" s="39"/>
      <c r="C50" s="39"/>
      <c r="D50" s="39"/>
      <c r="E50" s="27"/>
      <c r="F50" s="27"/>
      <c r="G50" s="27"/>
    </row>
    <row r="51" spans="3:4" ht="15.75">
      <c r="C51" s="10"/>
      <c r="D51" s="10"/>
    </row>
    <row r="56" spans="3:4" ht="15.75">
      <c r="C56" s="10"/>
      <c r="D56" s="10"/>
    </row>
    <row r="57" spans="3:4" ht="15.75">
      <c r="C57" s="10"/>
      <c r="D57" s="10"/>
    </row>
    <row r="58" spans="3:4" ht="15.75">
      <c r="C58" s="10"/>
      <c r="D58" s="10"/>
    </row>
    <row r="59" spans="3:4" ht="15.75">
      <c r="C59" s="10"/>
      <c r="D59" s="10"/>
    </row>
    <row r="60" spans="3:4" ht="15.75">
      <c r="C60" s="10"/>
      <c r="D60" s="10"/>
    </row>
    <row r="61" spans="3:4" ht="15.75">
      <c r="C61" s="10"/>
      <c r="D61" s="10"/>
    </row>
    <row r="62" spans="3:4" ht="15.75">
      <c r="C62" s="10"/>
      <c r="D62" s="10"/>
    </row>
    <row r="63" spans="3:4" ht="15.75">
      <c r="C63" s="10"/>
      <c r="D63" s="10"/>
    </row>
    <row r="64" spans="3:4" ht="15.75">
      <c r="C64" s="10"/>
      <c r="D64" s="10"/>
    </row>
    <row r="65" spans="3:4" ht="15.75">
      <c r="C65" s="10"/>
      <c r="D65" s="10"/>
    </row>
  </sheetData>
  <mergeCells count="1">
    <mergeCell ref="A50:D50"/>
  </mergeCells>
  <printOptions/>
  <pageMargins left="0.7480314960629921" right="0" top="0.2362204724409449"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tabSelected="1" workbookViewId="0" topLeftCell="A34">
      <selection activeCell="A39" sqref="A39:F39"/>
    </sheetView>
  </sheetViews>
  <sheetFormatPr defaultColWidth="9.140625" defaultRowHeight="12.75"/>
  <cols>
    <col min="1" max="1" width="32.8515625" style="1" customWidth="1"/>
    <col min="2" max="2" width="6.00390625" style="1" customWidth="1"/>
    <col min="3" max="6" width="14.7109375" style="1" customWidth="1"/>
    <col min="7" max="16384" width="9.140625" style="1" customWidth="1"/>
  </cols>
  <sheetData>
    <row r="1" s="2" customFormat="1" ht="15.75">
      <c r="A1" s="2" t="s">
        <v>0</v>
      </c>
    </row>
    <row r="2" s="2" customFormat="1" ht="15.75">
      <c r="A2" s="2" t="s">
        <v>95</v>
      </c>
    </row>
    <row r="3" s="2" customFormat="1" ht="15.75">
      <c r="A3" s="2" t="s">
        <v>96</v>
      </c>
    </row>
    <row r="4" s="2" customFormat="1" ht="15.75"/>
    <row r="5" s="4" customFormat="1" ht="15.75">
      <c r="A5" s="36" t="s">
        <v>38</v>
      </c>
    </row>
    <row r="6" s="4" customFormat="1" ht="15.75">
      <c r="A6" s="36" t="s">
        <v>97</v>
      </c>
    </row>
    <row r="7" s="4" customFormat="1" ht="15.75"/>
    <row r="8" spans="3:5" ht="15.75">
      <c r="C8" s="38" t="s">
        <v>83</v>
      </c>
      <c r="D8" s="38"/>
      <c r="E8" s="38"/>
    </row>
    <row r="9" s="3" customFormat="1" ht="15.75">
      <c r="D9" s="3" t="s">
        <v>41</v>
      </c>
    </row>
    <row r="10" spans="4:5" s="3" customFormat="1" ht="15.75">
      <c r="D10" s="3" t="s">
        <v>42</v>
      </c>
      <c r="E10" s="3" t="s">
        <v>42</v>
      </c>
    </row>
    <row r="11" spans="3:5" s="3" customFormat="1" ht="15.75">
      <c r="C11" s="3" t="s">
        <v>40</v>
      </c>
      <c r="D11" s="3" t="s">
        <v>40</v>
      </c>
      <c r="E11" s="3" t="s">
        <v>45</v>
      </c>
    </row>
    <row r="12" spans="3:6" s="3" customFormat="1" ht="15.75">
      <c r="C12" s="3" t="s">
        <v>39</v>
      </c>
      <c r="D12" s="3" t="s">
        <v>43</v>
      </c>
      <c r="E12" s="3" t="s">
        <v>44</v>
      </c>
      <c r="F12" s="3" t="s">
        <v>46</v>
      </c>
    </row>
    <row r="13" spans="3:6" s="3" customFormat="1" ht="15.75">
      <c r="C13" s="3" t="s">
        <v>2</v>
      </c>
      <c r="D13" s="3" t="s">
        <v>2</v>
      </c>
      <c r="E13" s="3" t="s">
        <v>2</v>
      </c>
      <c r="F13" s="3" t="s">
        <v>2</v>
      </c>
    </row>
    <row r="14" spans="1:6" ht="15.75" hidden="1">
      <c r="A14" s="2" t="s">
        <v>68</v>
      </c>
      <c r="C14" s="10">
        <v>2</v>
      </c>
      <c r="D14" s="10">
        <v>0</v>
      </c>
      <c r="E14" s="10">
        <v>-11640</v>
      </c>
      <c r="F14" s="10">
        <f>SUM(C14:E14)</f>
        <v>-11638</v>
      </c>
    </row>
    <row r="15" spans="1:6" ht="15.75" hidden="1">
      <c r="A15" s="1" t="s">
        <v>69</v>
      </c>
      <c r="C15" s="10"/>
      <c r="D15" s="10"/>
      <c r="E15" s="10"/>
      <c r="F15" s="10"/>
    </row>
    <row r="16" spans="1:6" ht="15.75" hidden="1">
      <c r="A16" s="21" t="s">
        <v>70</v>
      </c>
      <c r="C16" s="10">
        <v>34839998</v>
      </c>
      <c r="D16" s="10">
        <v>611</v>
      </c>
      <c r="E16" s="10">
        <v>0</v>
      </c>
      <c r="F16" s="10">
        <f>SUM(C16:E16)</f>
        <v>34840609</v>
      </c>
    </row>
    <row r="17" spans="1:6" ht="15.75" hidden="1">
      <c r="A17" s="21" t="s">
        <v>71</v>
      </c>
      <c r="C17" s="10">
        <v>5160000</v>
      </c>
      <c r="D17" s="10">
        <v>5160000</v>
      </c>
      <c r="E17" s="10">
        <v>0</v>
      </c>
      <c r="F17" s="10">
        <f>SUM(C17:E17)</f>
        <v>10320000</v>
      </c>
    </row>
    <row r="18" spans="1:7" ht="15.75" hidden="1">
      <c r="A18" s="1" t="s">
        <v>72</v>
      </c>
      <c r="C18" s="10">
        <v>0</v>
      </c>
      <c r="D18" s="10">
        <v>-1625691</v>
      </c>
      <c r="E18" s="10">
        <v>0</v>
      </c>
      <c r="F18" s="10">
        <f>SUM(C18:E18)</f>
        <v>-1625691</v>
      </c>
      <c r="G18" s="10"/>
    </row>
    <row r="19" spans="1:7" ht="15.75" hidden="1">
      <c r="A19" s="1" t="s">
        <v>73</v>
      </c>
      <c r="C19" s="10">
        <v>0</v>
      </c>
      <c r="D19" s="10">
        <v>0</v>
      </c>
      <c r="E19" s="10">
        <v>5194463</v>
      </c>
      <c r="F19" s="10">
        <f>SUM(C19:E19)</f>
        <v>5194463</v>
      </c>
      <c r="G19" s="10"/>
    </row>
    <row r="20" spans="1:7" ht="15.75" hidden="1">
      <c r="A20" s="1" t="s">
        <v>74</v>
      </c>
      <c r="C20" s="10">
        <v>0</v>
      </c>
      <c r="D20" s="10">
        <v>0</v>
      </c>
      <c r="E20" s="10">
        <v>-576000</v>
      </c>
      <c r="F20" s="10">
        <f>SUM(C20:E20)</f>
        <v>-576000</v>
      </c>
      <c r="G20" s="10"/>
    </row>
    <row r="21" spans="1:7" ht="16.5" hidden="1" thickBot="1">
      <c r="A21" s="2" t="s">
        <v>75</v>
      </c>
      <c r="C21" s="13">
        <f>SUM(C14:C20)</f>
        <v>40000000</v>
      </c>
      <c r="D21" s="13">
        <f>SUM(D14:D20)</f>
        <v>3534920</v>
      </c>
      <c r="E21" s="13">
        <f>SUM(E14:E20)</f>
        <v>4606823</v>
      </c>
      <c r="F21" s="13">
        <f>SUM(F14:F20)</f>
        <v>48141743</v>
      </c>
      <c r="G21" s="10"/>
    </row>
    <row r="22" spans="3:7" ht="15.75" hidden="1">
      <c r="C22" s="10"/>
      <c r="D22" s="10"/>
      <c r="E22" s="10"/>
      <c r="F22" s="10"/>
      <c r="G22" s="10"/>
    </row>
    <row r="23" spans="3:7" ht="15.75">
      <c r="C23" s="10"/>
      <c r="D23" s="10"/>
      <c r="E23" s="10"/>
      <c r="F23" s="10"/>
      <c r="G23" s="10"/>
    </row>
    <row r="24" spans="1:7" ht="15.75">
      <c r="A24" s="2" t="s">
        <v>47</v>
      </c>
      <c r="C24" s="10">
        <v>40000000</v>
      </c>
      <c r="D24" s="10">
        <v>3534920</v>
      </c>
      <c r="E24" s="10">
        <v>4606823</v>
      </c>
      <c r="F24" s="10">
        <f>SUM(C24:E24)</f>
        <v>48141743</v>
      </c>
      <c r="G24" s="10"/>
    </row>
    <row r="25" spans="1:7" ht="15.75">
      <c r="A25" s="2"/>
      <c r="C25" s="10"/>
      <c r="D25" s="10"/>
      <c r="E25" s="10"/>
      <c r="F25" s="10"/>
      <c r="G25" s="10"/>
    </row>
    <row r="26" spans="1:7" ht="15.75">
      <c r="A26" s="37" t="s">
        <v>101</v>
      </c>
      <c r="C26" s="10"/>
      <c r="D26" s="10"/>
      <c r="E26" s="10"/>
      <c r="F26" s="10"/>
      <c r="G26" s="10"/>
    </row>
    <row r="27" spans="1:7" ht="15.75">
      <c r="A27" s="1" t="s">
        <v>84</v>
      </c>
      <c r="C27" s="10">
        <v>0</v>
      </c>
      <c r="D27" s="10">
        <v>-15830</v>
      </c>
      <c r="E27" s="10">
        <v>0</v>
      </c>
      <c r="F27" s="10">
        <f>D27</f>
        <v>-15830</v>
      </c>
      <c r="G27" s="10"/>
    </row>
    <row r="28" spans="1:7" ht="15.75">
      <c r="A28" s="2"/>
      <c r="C28" s="10"/>
      <c r="D28" s="10"/>
      <c r="E28" s="10"/>
      <c r="F28" s="10"/>
      <c r="G28" s="10"/>
    </row>
    <row r="29" spans="1:7" ht="15.75">
      <c r="A29" s="37" t="s">
        <v>85</v>
      </c>
      <c r="C29" s="10"/>
      <c r="D29" s="10"/>
      <c r="E29" s="10"/>
      <c r="F29" s="10"/>
      <c r="G29" s="10"/>
    </row>
    <row r="30" spans="1:7" ht="15.75">
      <c r="A30" s="37" t="s">
        <v>100</v>
      </c>
      <c r="C30" s="18"/>
      <c r="D30" s="18"/>
      <c r="E30" s="18"/>
      <c r="F30" s="18"/>
      <c r="G30" s="10"/>
    </row>
    <row r="31" spans="1:7" ht="15.75">
      <c r="A31" s="1" t="s">
        <v>12</v>
      </c>
      <c r="C31" s="18">
        <v>0</v>
      </c>
      <c r="D31" s="18">
        <v>0</v>
      </c>
      <c r="E31" s="18">
        <v>2017244</v>
      </c>
      <c r="F31" s="18">
        <f>E31</f>
        <v>2017244</v>
      </c>
      <c r="G31" s="10"/>
    </row>
    <row r="32" spans="3:7" ht="15.75">
      <c r="C32" s="18"/>
      <c r="D32" s="18"/>
      <c r="E32" s="18"/>
      <c r="F32" s="18"/>
      <c r="G32" s="10"/>
    </row>
    <row r="33" spans="1:7" s="2" customFormat="1" ht="16.5" thickBot="1">
      <c r="A33" s="2" t="s">
        <v>48</v>
      </c>
      <c r="C33" s="13">
        <f>SUM(C24:C32)</f>
        <v>40000000</v>
      </c>
      <c r="D33" s="13">
        <f>SUM(D24:D31)</f>
        <v>3519090</v>
      </c>
      <c r="E33" s="13">
        <f>SUM(E24:E32)</f>
        <v>6624067</v>
      </c>
      <c r="F33" s="13">
        <f>SUM(F24:F32)</f>
        <v>50143157</v>
      </c>
      <c r="G33" s="12"/>
    </row>
    <row r="34" spans="3:6" ht="16.5" thickTop="1">
      <c r="C34" s="10"/>
      <c r="D34" s="10"/>
      <c r="E34" s="10"/>
      <c r="F34" s="10"/>
    </row>
    <row r="37" spans="1:7" s="25" customFormat="1" ht="39" customHeight="1">
      <c r="A37" s="39" t="str">
        <f>Income!A46</f>
        <v>As Kawan Food Berhad was listed on 8 August 2005, no comparative figures are available as this is the first set of Consolidated Financial Statements for the first quarter announced by the Company. </v>
      </c>
      <c r="B37" s="39"/>
      <c r="C37" s="39"/>
      <c r="D37" s="39"/>
      <c r="E37" s="39"/>
      <c r="F37" s="39"/>
      <c r="G37" s="28"/>
    </row>
    <row r="38" s="26" customFormat="1" ht="12.75"/>
    <row r="39" spans="1:7" s="26" customFormat="1" ht="29.25" customHeight="1">
      <c r="A39" s="39" t="s">
        <v>103</v>
      </c>
      <c r="B39" s="39"/>
      <c r="C39" s="39"/>
      <c r="D39" s="39"/>
      <c r="E39" s="39"/>
      <c r="F39" s="39"/>
      <c r="G39" s="28"/>
    </row>
  </sheetData>
  <mergeCells count="3">
    <mergeCell ref="C8:E8"/>
    <mergeCell ref="A39:F39"/>
    <mergeCell ref="A37:F37"/>
  </mergeCells>
  <printOptions/>
  <pageMargins left="0.5511811023622047" right="0" top="0.5118110236220472" bottom="0.2362204724409449"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47"/>
  <sheetViews>
    <sheetView workbookViewId="0" topLeftCell="A16">
      <selection activeCell="H41" sqref="H41"/>
    </sheetView>
  </sheetViews>
  <sheetFormatPr defaultColWidth="9.140625" defaultRowHeight="12.75"/>
  <cols>
    <col min="1" max="1" width="2.140625" style="1" customWidth="1"/>
    <col min="2" max="2" width="2.7109375" style="1" customWidth="1"/>
    <col min="3" max="3" width="43.57421875" style="1" customWidth="1"/>
    <col min="4" max="4" width="9.140625" style="1" customWidth="1"/>
    <col min="5" max="6" width="14.7109375" style="1" customWidth="1"/>
    <col min="7" max="16384" width="9.140625" style="1" customWidth="1"/>
  </cols>
  <sheetData>
    <row r="1" s="2" customFormat="1" ht="15.75">
      <c r="A1" s="2" t="s">
        <v>0</v>
      </c>
    </row>
    <row r="2" s="2" customFormat="1" ht="15.75">
      <c r="A2" s="2" t="s">
        <v>95</v>
      </c>
    </row>
    <row r="3" s="2" customFormat="1" ht="15.75">
      <c r="A3" s="2" t="s">
        <v>96</v>
      </c>
    </row>
    <row r="4" s="2" customFormat="1" ht="15.75"/>
    <row r="5" spans="1:2" s="4" customFormat="1" ht="15.75">
      <c r="A5" s="36" t="s">
        <v>49</v>
      </c>
      <c r="B5" s="36"/>
    </row>
    <row r="6" spans="1:2" s="4" customFormat="1" ht="15.75">
      <c r="A6" s="36" t="s">
        <v>66</v>
      </c>
      <c r="B6" s="36"/>
    </row>
    <row r="8" spans="5:6" s="2" customFormat="1" ht="15.75">
      <c r="E8" s="40" t="s">
        <v>3</v>
      </c>
      <c r="F8" s="40"/>
    </row>
    <row r="9" spans="5:6" s="2" customFormat="1" ht="15.75">
      <c r="E9" s="14" t="s">
        <v>35</v>
      </c>
      <c r="F9" s="3" t="s">
        <v>36</v>
      </c>
    </row>
    <row r="10" spans="5:6" s="2" customFormat="1" ht="15.75">
      <c r="E10" s="14" t="s">
        <v>2</v>
      </c>
      <c r="F10" s="3" t="s">
        <v>2</v>
      </c>
    </row>
    <row r="11" spans="5:6" s="2" customFormat="1" ht="15.75">
      <c r="E11" s="14"/>
      <c r="F11" s="3"/>
    </row>
    <row r="12" spans="1:6" ht="15.75">
      <c r="A12" s="1" t="s">
        <v>99</v>
      </c>
      <c r="E12" s="10">
        <f>-3436527+8110409</f>
        <v>4673882</v>
      </c>
      <c r="F12" s="10">
        <v>0</v>
      </c>
    </row>
    <row r="13" spans="5:6" ht="15.75">
      <c r="E13" s="10"/>
      <c r="F13" s="10"/>
    </row>
    <row r="14" spans="1:6" ht="15.75">
      <c r="A14" s="1" t="s">
        <v>64</v>
      </c>
      <c r="E14" s="10">
        <f>-1409662-8110410</f>
        <v>-9520072</v>
      </c>
      <c r="F14" s="10">
        <v>0</v>
      </c>
    </row>
    <row r="15" spans="5:6" ht="15.75">
      <c r="E15" s="10"/>
      <c r="F15" s="10"/>
    </row>
    <row r="16" spans="1:6" ht="15.75">
      <c r="A16" s="1" t="s">
        <v>65</v>
      </c>
      <c r="E16" s="10">
        <v>4884142</v>
      </c>
      <c r="F16" s="10">
        <v>0</v>
      </c>
    </row>
    <row r="17" spans="5:6" ht="15.75">
      <c r="E17" s="16"/>
      <c r="F17" s="16"/>
    </row>
    <row r="18" spans="1:6" s="2" customFormat="1" ht="15.75">
      <c r="A18" s="1" t="s">
        <v>32</v>
      </c>
      <c r="E18" s="15">
        <f>SUM(E12:E16)</f>
        <v>37952</v>
      </c>
      <c r="F18" s="12">
        <f>SUM(F12:F16)</f>
        <v>0</v>
      </c>
    </row>
    <row r="19" spans="1:6" s="2" customFormat="1" ht="15.75">
      <c r="A19" s="1"/>
      <c r="E19" s="15"/>
      <c r="F19" s="12"/>
    </row>
    <row r="20" spans="1:6" s="2" customFormat="1" ht="15.75">
      <c r="A20" s="1" t="s">
        <v>33</v>
      </c>
      <c r="E20" s="10">
        <v>9523093</v>
      </c>
      <c r="F20" s="12">
        <v>0</v>
      </c>
    </row>
    <row r="21" spans="1:6" s="2" customFormat="1" ht="15.75">
      <c r="A21" s="1"/>
      <c r="E21" s="12"/>
      <c r="F21" s="12"/>
    </row>
    <row r="22" spans="1:6" s="2" customFormat="1" ht="16.5" thickBot="1">
      <c r="A22" s="1" t="s">
        <v>34</v>
      </c>
      <c r="D22" s="3"/>
      <c r="E22" s="13">
        <f>SUM(E18:E20)</f>
        <v>9561045</v>
      </c>
      <c r="F22" s="17">
        <f>SUM(F18:F20)</f>
        <v>0</v>
      </c>
    </row>
    <row r="23" ht="16.5" thickTop="1">
      <c r="E23" s="10"/>
    </row>
    <row r="24" ht="15.75">
      <c r="E24" s="10"/>
    </row>
    <row r="25" spans="1:5" ht="15.75">
      <c r="A25" s="1" t="s">
        <v>86</v>
      </c>
      <c r="E25" s="10"/>
    </row>
    <row r="26" ht="15.75">
      <c r="E26" s="10"/>
    </row>
    <row r="27" spans="5:6" ht="15.75">
      <c r="E27" s="14" t="s">
        <v>87</v>
      </c>
      <c r="F27" s="3" t="s">
        <v>17</v>
      </c>
    </row>
    <row r="28" spans="5:6" ht="15.75">
      <c r="E28" s="14" t="s">
        <v>35</v>
      </c>
      <c r="F28" s="3" t="s">
        <v>36</v>
      </c>
    </row>
    <row r="29" spans="5:6" ht="15.75">
      <c r="E29" s="34" t="s">
        <v>2</v>
      </c>
      <c r="F29" s="3" t="s">
        <v>2</v>
      </c>
    </row>
    <row r="30" spans="2:6" ht="15.75">
      <c r="B30" s="1" t="s">
        <v>88</v>
      </c>
      <c r="E30" s="18">
        <f>'Balance Sheet'!C22</f>
        <v>10571045</v>
      </c>
      <c r="F30" s="10">
        <v>0</v>
      </c>
    </row>
    <row r="31" spans="2:6" ht="15.75">
      <c r="B31" s="1" t="s">
        <v>89</v>
      </c>
      <c r="E31" s="18">
        <v>-1010000</v>
      </c>
      <c r="F31" s="10">
        <v>0</v>
      </c>
    </row>
    <row r="32" spans="5:6" ht="16.5" thickBot="1">
      <c r="E32" s="35">
        <f>SUM(E30:E31)</f>
        <v>9561045</v>
      </c>
      <c r="F32" s="13">
        <f>SUM(F30:F31)</f>
        <v>0</v>
      </c>
    </row>
    <row r="33" ht="16.5" thickTop="1"/>
    <row r="45" spans="1:7" s="25" customFormat="1" ht="39.75" customHeight="1">
      <c r="A45" s="39" t="str">
        <f>Income!A46</f>
        <v>As Kawan Food Berhad was listed on 8 August 2005, no comparative figures are available as this is the first set of Consolidated Financial Statements for the first quarter announced by the Company. </v>
      </c>
      <c r="B45" s="39"/>
      <c r="C45" s="39"/>
      <c r="D45" s="39"/>
      <c r="E45" s="39"/>
      <c r="F45" s="39"/>
      <c r="G45" s="39"/>
    </row>
    <row r="46" s="26" customFormat="1" ht="11.25" customHeight="1"/>
    <row r="47" spans="1:7" s="26" customFormat="1" ht="26.25" customHeight="1">
      <c r="A47" s="39" t="s">
        <v>104</v>
      </c>
      <c r="B47" s="39"/>
      <c r="C47" s="39"/>
      <c r="D47" s="39"/>
      <c r="E47" s="39"/>
      <c r="F47" s="39"/>
      <c r="G47" s="39"/>
    </row>
  </sheetData>
  <mergeCells count="3">
    <mergeCell ref="E8:F8"/>
    <mergeCell ref="A45:G45"/>
    <mergeCell ref="A47:G47"/>
  </mergeCells>
  <printOptions/>
  <pageMargins left="0.5511811023622047" right="0" top="0.5118110236220472" bottom="0.2362204724409449"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 PASTRY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Accountant</dc:creator>
  <cp:keywords/>
  <dc:description/>
  <cp:lastModifiedBy> </cp:lastModifiedBy>
  <cp:lastPrinted>2006-05-31T09:41:04Z</cp:lastPrinted>
  <dcterms:created xsi:type="dcterms:W3CDTF">2006-05-05T03:20:10Z</dcterms:created>
  <dcterms:modified xsi:type="dcterms:W3CDTF">2006-05-31T09:50:36Z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-219085871</vt:i4>
  </property>
  <property fmtid="{D5CDD505-2E9C-101B-9397-08002B2CF9AE}" pid="3" name="_EmailSubject">
    <vt:lpwstr>KFB announcement - Lot 20 and Q1 report</vt:lpwstr>
  </property>
  <property fmtid="{D5CDD505-2E9C-101B-9397-08002B2CF9AE}" pid="4" name="_AuthorEmail">
    <vt:lpwstr>stteoh@kgpastry.com</vt:lpwstr>
  </property>
  <property fmtid="{D5CDD505-2E9C-101B-9397-08002B2CF9AE}" pid="5" name="_AuthorEmailDisplayName">
    <vt:lpwstr>ST Teoh</vt:lpwstr>
  </property>
  <property fmtid="{D5CDD505-2E9C-101B-9397-08002B2CF9AE}" pid="6" name="_PreviousAdHocReviewCycleID">
    <vt:i4>1857442162</vt:i4>
  </property>
  <property fmtid="{D5CDD505-2E9C-101B-9397-08002B2CF9AE}" pid="7" name="_ReviewingToolsShownOnce">
    <vt:lpwstr/>
  </property>
</Properties>
</file>